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LA\ALEKSANDRA\Kretanje kapitala\2026\"/>
    </mc:Choice>
  </mc:AlternateContent>
  <xr:revisionPtr revIDLastSave="0" documentId="13_ncr:1_{1D4DE250-BF0E-4967-B36D-309BA254CC10}" xr6:coauthVersionLast="47" xr6:coauthVersionMax="47" xr10:uidLastSave="{00000000-0000-0000-0000-000000000000}"/>
  <bookViews>
    <workbookView xWindow="-28920" yWindow="1680" windowWidth="29040" windowHeight="15720" xr2:uid="{1C417CD4-DB7C-4DF1-AA2F-908671BFB98E}"/>
  </bookViews>
  <sheets>
    <sheet name="30.06.2026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K14" i="2" l="1"/>
  <c r="G15" i="2"/>
  <c r="E21" i="2"/>
  <c r="K15" i="2" l="1"/>
  <c r="I21" i="2"/>
  <c r="I19" i="2"/>
  <c r="I16" i="2"/>
  <c r="K13" i="2" l="1"/>
  <c r="I13" i="2" l="1"/>
  <c r="G13" i="2"/>
  <c r="E13" i="2"/>
  <c r="C13" i="2"/>
  <c r="I9" i="2"/>
  <c r="K9" i="2" s="1"/>
  <c r="G5" i="2"/>
  <c r="K5" i="2" s="1"/>
  <c r="K4" i="2"/>
  <c r="C6" i="2"/>
  <c r="E6" i="2"/>
  <c r="I6" i="2"/>
  <c r="K7" i="2"/>
  <c r="K8" i="2"/>
  <c r="K10" i="2"/>
  <c r="G6" i="2" l="1"/>
  <c r="K6" i="2" s="1"/>
  <c r="K11" i="2" s="1"/>
  <c r="E11" i="2"/>
  <c r="I11" i="2"/>
  <c r="C11" i="2"/>
  <c r="G11" i="2" l="1"/>
  <c r="K20" i="2" l="1"/>
  <c r="K19" i="2"/>
  <c r="K18" i="2"/>
  <c r="K17" i="2"/>
  <c r="G16" i="2"/>
  <c r="K16" i="2" s="1"/>
  <c r="C21" i="2"/>
  <c r="G21" i="2" l="1"/>
</calcChain>
</file>

<file path=xl/sharedStrings.xml><?xml version="1.0" encoding="utf-8"?>
<sst xmlns="http://schemas.openxmlformats.org/spreadsheetml/2006/main" count="21" uniqueCount="16">
  <si>
    <t>Akcijski i ostali kapital</t>
  </si>
  <si>
    <t>Rezerve iz dobiti i ostale rezerve</t>
  </si>
  <si>
    <t xml:space="preserve">Revalorizacione rezerve </t>
  </si>
  <si>
    <t>Dobitak</t>
  </si>
  <si>
    <t>Ukupno</t>
  </si>
  <si>
    <t>Dobitak tekuće godine</t>
  </si>
  <si>
    <t xml:space="preserve">Ukupan pozitivan rezultat perioda </t>
  </si>
  <si>
    <t>Raspodela dobiti prethodnog perioda</t>
  </si>
  <si>
    <t>Ukupne transakcije sa vlasnicima</t>
  </si>
  <si>
    <t>Ukupan pozitivni/negativan ostali rezultat perioda</t>
  </si>
  <si>
    <t>Obaveze iz dobitka</t>
  </si>
  <si>
    <t>Početno stanje na dan 1. januara 2025. godine</t>
  </si>
  <si>
    <t>Stanje na dan 31. decembar 2025. godine</t>
  </si>
  <si>
    <t>Stanje na dan 31.mart  2026. godine</t>
  </si>
  <si>
    <t>Početno stanje na dan 1. januara 2026. godine</t>
  </si>
  <si>
    <t>Isplata dividende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</si>
</sst>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right" vertical="center"/>
    </xf>
    <xf numFmtId="41" fontId="2" fillId="0" borderId="0" xfId="1" applyFont="1" applyAlignment="1">
      <alignment vertical="center"/>
    </xf>
    <xf numFmtId="41" fontId="3" fillId="0" borderId="0" xfId="1" applyFont="1" applyAlignment="1">
      <alignment horizontal="right" vertical="center"/>
    </xf>
    <xf numFmtId="41" fontId="3" fillId="0" borderId="3" xfId="1" applyFont="1" applyBorder="1" applyAlignment="1">
      <alignment horizontal="right" vertical="center"/>
    </xf>
    <xf numFmtId="41" fontId="0" fillId="0" borderId="0" xfId="0" applyNumberFormat="1"/>
    <xf numFmtId="41" fontId="0" fillId="0" borderId="0" xfId="1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1" fontId="6" fillId="0" borderId="2" xfId="1" applyFont="1" applyBorder="1" applyAlignment="1">
      <alignment horizontal="right" vertical="center"/>
    </xf>
    <xf numFmtId="41" fontId="7" fillId="0" borderId="0" xfId="1" applyFont="1"/>
    <xf numFmtId="41" fontId="4" fillId="0" borderId="4" xfId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1" fontId="7" fillId="0" borderId="0" xfId="1" applyFont="1" applyBorder="1"/>
    <xf numFmtId="41" fontId="2" fillId="0" borderId="0" xfId="1" applyFont="1" applyBorder="1" applyAlignment="1">
      <alignment vertical="center"/>
    </xf>
    <xf numFmtId="41" fontId="4" fillId="0" borderId="0" xfId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0" fontId="0" fillId="0" borderId="0" xfId="0" applyBorder="1"/>
    <xf numFmtId="41" fontId="2" fillId="0" borderId="0" xfId="1" applyFont="1" applyBorder="1"/>
    <xf numFmtId="0" fontId="5" fillId="0" borderId="0" xfId="0" applyFont="1" applyBorder="1"/>
    <xf numFmtId="41" fontId="0" fillId="0" borderId="0" xfId="1" applyFont="1" applyBorder="1"/>
    <xf numFmtId="41" fontId="0" fillId="0" borderId="0" xfId="1" applyFont="1" applyFill="1"/>
    <xf numFmtId="0" fontId="0" fillId="0" borderId="0" xfId="0" applyFill="1"/>
    <xf numFmtId="41" fontId="3" fillId="0" borderId="0" xfId="1" applyFont="1" applyFill="1" applyAlignment="1">
      <alignment horizontal="right" vertical="center"/>
    </xf>
    <xf numFmtId="41" fontId="0" fillId="0" borderId="0" xfId="0" applyNumberFormat="1" applyFill="1"/>
    <xf numFmtId="41" fontId="5" fillId="0" borderId="0" xfId="0" applyNumberFormat="1" applyFont="1" applyFill="1"/>
    <xf numFmtId="41" fontId="5" fillId="0" borderId="0" xfId="1" applyFont="1" applyFill="1"/>
    <xf numFmtId="41" fontId="3" fillId="0" borderId="3" xfId="1" applyFont="1" applyFill="1" applyBorder="1" applyAlignment="1">
      <alignment horizontal="right" vertical="center"/>
    </xf>
    <xf numFmtId="0" fontId="8" fillId="0" borderId="0" xfId="0" applyFont="1" applyBorder="1"/>
    <xf numFmtId="41" fontId="0" fillId="0" borderId="4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1" fontId="6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41" fontId="0" fillId="0" borderId="0" xfId="0" applyNumberFormat="1" applyBorder="1"/>
    <xf numFmtId="41" fontId="0" fillId="0" borderId="0" xfId="1" applyFont="1" applyFill="1" applyBorder="1"/>
    <xf numFmtId="0" fontId="0" fillId="0" borderId="0" xfId="0" applyFill="1" applyBorder="1"/>
    <xf numFmtId="41" fontId="3" fillId="0" borderId="0" xfId="1" applyFont="1" applyFill="1" applyBorder="1" applyAlignment="1">
      <alignment horizontal="right" vertical="center"/>
    </xf>
    <xf numFmtId="41" fontId="0" fillId="0" borderId="0" xfId="0" applyNumberFormat="1" applyFill="1" applyBorder="1"/>
    <xf numFmtId="41" fontId="5" fillId="0" borderId="0" xfId="1" applyFont="1" applyBorder="1"/>
    <xf numFmtId="41" fontId="5" fillId="0" borderId="0" xfId="0" applyNumberFormat="1" applyFont="1" applyFill="1" applyBorder="1"/>
    <xf numFmtId="41" fontId="5" fillId="0" borderId="0" xfId="1" applyFont="1" applyFill="1" applyBorder="1"/>
    <xf numFmtId="41" fontId="3" fillId="0" borderId="2" xfId="1" applyFont="1" applyFill="1" applyBorder="1" applyAlignment="1">
      <alignment horizontal="right" vertical="center"/>
    </xf>
    <xf numFmtId="41" fontId="2" fillId="0" borderId="0" xfId="1" applyFont="1" applyFill="1" applyBorder="1"/>
    <xf numFmtId="41" fontId="6" fillId="0" borderId="2" xfId="1" applyFont="1" applyFill="1" applyBorder="1" applyAlignment="1">
      <alignment horizontal="right" vertical="center"/>
    </xf>
    <xf numFmtId="41" fontId="7" fillId="0" borderId="0" xfId="1" applyFont="1" applyFill="1"/>
    <xf numFmtId="41" fontId="7" fillId="0" borderId="0" xfId="1" applyFont="1" applyFill="1" applyBorder="1"/>
    <xf numFmtId="0" fontId="5" fillId="0" borderId="0" xfId="0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74CE-0065-4817-8B95-2316F8575C98}">
  <dimension ref="A1:Y24"/>
  <sheetViews>
    <sheetView tabSelected="1" workbookViewId="0">
      <selection activeCell="P21" sqref="P21"/>
    </sheetView>
  </sheetViews>
  <sheetFormatPr defaultRowHeight="15" x14ac:dyDescent="0.25"/>
  <cols>
    <col min="1" max="1" width="31.28515625" customWidth="1"/>
    <col min="2" max="2" width="3.85546875" customWidth="1"/>
    <col min="3" max="3" width="12.42578125" customWidth="1"/>
    <col min="4" max="4" width="1.7109375" style="25" customWidth="1"/>
    <col min="5" max="5" width="12.5703125" customWidth="1"/>
    <col min="6" max="6" width="1.5703125" customWidth="1"/>
    <col min="7" max="7" width="11.42578125" customWidth="1"/>
    <col min="8" max="8" width="1.42578125" style="25" customWidth="1"/>
    <col min="9" max="9" width="11.5703125" bestFit="1" customWidth="1"/>
    <col min="10" max="10" width="1.28515625" customWidth="1"/>
    <col min="11" max="11" width="13.140625" customWidth="1"/>
    <col min="14" max="14" width="34" customWidth="1"/>
    <col min="15" max="16" width="12.5703125" style="13" bestFit="1" customWidth="1"/>
    <col min="17" max="17" width="4.42578125" style="13" customWidth="1"/>
    <col min="18" max="18" width="17.42578125" customWidth="1"/>
    <col min="19" max="19" width="2.42578125" customWidth="1"/>
    <col min="20" max="20" width="10.42578125" customWidth="1"/>
    <col min="21" max="21" width="4.7109375" customWidth="1"/>
    <col min="22" max="22" width="13.28515625" customWidth="1"/>
    <col min="23" max="23" width="1.5703125" customWidth="1"/>
    <col min="24" max="24" width="18.140625" customWidth="1"/>
  </cols>
  <sheetData>
    <row r="1" spans="1:25" ht="39" thickBot="1" x14ac:dyDescent="0.3">
      <c r="A1" s="1"/>
      <c r="B1" s="2"/>
      <c r="C1" s="3" t="s">
        <v>0</v>
      </c>
      <c r="D1" s="19"/>
      <c r="E1" s="3" t="s">
        <v>1</v>
      </c>
      <c r="F1" s="1"/>
      <c r="G1" s="3" t="s">
        <v>2</v>
      </c>
      <c r="H1" s="19"/>
      <c r="I1" s="3" t="s">
        <v>3</v>
      </c>
      <c r="J1" s="1"/>
      <c r="K1" s="3" t="s">
        <v>4</v>
      </c>
      <c r="N1" s="19"/>
      <c r="O1" s="20"/>
      <c r="P1" s="38"/>
      <c r="Q1" s="19"/>
      <c r="R1" s="38"/>
      <c r="S1" s="19"/>
      <c r="T1" s="38"/>
      <c r="U1" s="19"/>
      <c r="V1" s="38"/>
      <c r="W1" s="19"/>
      <c r="X1" s="38"/>
      <c r="Y1" s="25"/>
    </row>
    <row r="2" spans="1:25" ht="15.75" thickBot="1" x14ac:dyDescent="0.3">
      <c r="A2" s="1"/>
      <c r="B2" s="1"/>
      <c r="C2" s="2"/>
      <c r="D2" s="20"/>
      <c r="E2" s="2"/>
      <c r="F2" s="2"/>
      <c r="G2" s="2"/>
      <c r="H2" s="20"/>
      <c r="I2" s="2"/>
      <c r="J2" s="2"/>
      <c r="K2" s="2"/>
      <c r="N2" s="19"/>
      <c r="O2" s="19"/>
      <c r="P2" s="20"/>
      <c r="Q2" s="20"/>
      <c r="R2" s="20"/>
      <c r="S2" s="20"/>
      <c r="T2" s="20"/>
      <c r="U2" s="20"/>
      <c r="V2" s="20"/>
      <c r="W2" s="20"/>
      <c r="X2" s="20"/>
      <c r="Y2" s="25"/>
    </row>
    <row r="3" spans="1:25" ht="26.25" thickBot="1" x14ac:dyDescent="0.3">
      <c r="A3" s="14" t="s">
        <v>11</v>
      </c>
      <c r="B3" s="15"/>
      <c r="C3" s="16">
        <v>27466158</v>
      </c>
      <c r="D3" s="21"/>
      <c r="E3" s="16">
        <v>46411520</v>
      </c>
      <c r="F3" s="17"/>
      <c r="G3" s="16">
        <v>2215024</v>
      </c>
      <c r="H3" s="21"/>
      <c r="I3" s="16">
        <v>29183241</v>
      </c>
      <c r="J3" s="17"/>
      <c r="K3" s="16">
        <v>105275943</v>
      </c>
      <c r="N3" s="39"/>
      <c r="O3" s="40"/>
      <c r="P3" s="41"/>
      <c r="Q3" s="21"/>
      <c r="R3" s="41"/>
      <c r="S3" s="21"/>
      <c r="T3" s="41"/>
      <c r="U3" s="21"/>
      <c r="V3" s="41"/>
      <c r="W3" s="21"/>
      <c r="X3" s="41"/>
      <c r="Y3" s="25"/>
    </row>
    <row r="4" spans="1:25" ht="15.75" thickTop="1" x14ac:dyDescent="0.25">
      <c r="A4" s="5" t="s">
        <v>5</v>
      </c>
      <c r="B4" s="1"/>
      <c r="C4" s="8">
        <v>0</v>
      </c>
      <c r="D4" s="22"/>
      <c r="E4" s="8">
        <v>0</v>
      </c>
      <c r="F4" s="9"/>
      <c r="G4" s="8">
        <v>0</v>
      </c>
      <c r="H4" s="22"/>
      <c r="I4" s="29">
        <v>29059422</v>
      </c>
      <c r="J4" s="9"/>
      <c r="K4" s="10">
        <f>SUM(C4:I4)</f>
        <v>29059422</v>
      </c>
      <c r="N4" s="42"/>
      <c r="O4" s="19"/>
      <c r="P4" s="23"/>
      <c r="Q4" s="22"/>
      <c r="R4" s="23"/>
      <c r="S4" s="22"/>
      <c r="T4" s="23"/>
      <c r="U4" s="22"/>
      <c r="V4" s="23"/>
      <c r="W4" s="22"/>
      <c r="X4" s="24"/>
      <c r="Y4" s="25"/>
    </row>
    <row r="5" spans="1:25" ht="25.5" x14ac:dyDescent="0.25">
      <c r="A5" s="5" t="s">
        <v>9</v>
      </c>
      <c r="B5" s="1"/>
      <c r="C5" s="8">
        <v>0</v>
      </c>
      <c r="D5" s="22"/>
      <c r="E5" s="8">
        <v>0</v>
      </c>
      <c r="F5" s="9"/>
      <c r="G5" s="29">
        <f>-195763+1</f>
        <v>-195762</v>
      </c>
      <c r="H5" s="22"/>
      <c r="I5" s="8">
        <v>0</v>
      </c>
      <c r="J5" s="9"/>
      <c r="K5" s="10">
        <f t="shared" ref="K5:K10" si="0">SUM(C5:I5)</f>
        <v>-195762</v>
      </c>
      <c r="N5" s="42"/>
      <c r="O5" s="19"/>
      <c r="P5" s="23"/>
      <c r="Q5" s="22"/>
      <c r="R5" s="23"/>
      <c r="S5" s="22"/>
      <c r="T5" s="23"/>
      <c r="U5" s="22"/>
      <c r="V5" s="23"/>
      <c r="W5" s="22"/>
      <c r="X5" s="24"/>
      <c r="Y5" s="25"/>
    </row>
    <row r="6" spans="1:25" x14ac:dyDescent="0.25">
      <c r="A6" s="6" t="s">
        <v>6</v>
      </c>
      <c r="B6" s="1"/>
      <c r="C6" s="8">
        <f>+C4+C5</f>
        <v>0</v>
      </c>
      <c r="D6" s="23"/>
      <c r="E6" s="8">
        <f>+E4+E5</f>
        <v>0</v>
      </c>
      <c r="F6" s="8"/>
      <c r="G6" s="10">
        <f>+G5</f>
        <v>-195762</v>
      </c>
      <c r="H6" s="24"/>
      <c r="I6" s="10">
        <f>+I4+I5</f>
        <v>29059422</v>
      </c>
      <c r="J6" s="8"/>
      <c r="K6" s="10">
        <f>SUM(C6:I6)</f>
        <v>28863660</v>
      </c>
      <c r="N6" s="43"/>
      <c r="O6" s="19"/>
      <c r="P6" s="23"/>
      <c r="Q6" s="23"/>
      <c r="R6" s="23"/>
      <c r="S6" s="23"/>
      <c r="T6" s="24"/>
      <c r="U6" s="24"/>
      <c r="V6" s="24"/>
      <c r="W6" s="23"/>
      <c r="X6" s="24"/>
      <c r="Y6" s="25"/>
    </row>
    <row r="7" spans="1:25" ht="4.5" customHeight="1" x14ac:dyDescent="0.25">
      <c r="A7" s="4"/>
      <c r="B7" s="4"/>
      <c r="C7" s="8"/>
      <c r="D7" s="23"/>
      <c r="E7" s="8"/>
      <c r="F7" s="8"/>
      <c r="G7" s="8"/>
      <c r="H7" s="23"/>
      <c r="I7" s="10"/>
      <c r="J7" s="10"/>
      <c r="K7" s="10">
        <f t="shared" si="0"/>
        <v>0</v>
      </c>
      <c r="N7" s="44"/>
      <c r="O7" s="44"/>
      <c r="P7" s="23"/>
      <c r="Q7" s="23"/>
      <c r="R7" s="23"/>
      <c r="S7" s="23"/>
      <c r="T7" s="23"/>
      <c r="U7" s="23"/>
      <c r="V7" s="24"/>
      <c r="W7" s="24"/>
      <c r="X7" s="24"/>
      <c r="Y7" s="25"/>
    </row>
    <row r="8" spans="1:25" x14ac:dyDescent="0.25">
      <c r="A8" s="5" t="s">
        <v>7</v>
      </c>
      <c r="B8" s="5"/>
      <c r="C8" s="8">
        <v>0</v>
      </c>
      <c r="D8" s="23"/>
      <c r="E8" s="13">
        <v>5836649</v>
      </c>
      <c r="F8" s="8"/>
      <c r="G8" s="8">
        <v>0</v>
      </c>
      <c r="H8" s="23"/>
      <c r="I8" s="29">
        <v>-5836649</v>
      </c>
      <c r="J8" s="8"/>
      <c r="K8" s="10">
        <f t="shared" si="0"/>
        <v>0</v>
      </c>
      <c r="N8" s="42"/>
      <c r="O8" s="42"/>
      <c r="P8" s="23"/>
      <c r="Q8" s="23"/>
      <c r="R8" s="23"/>
      <c r="S8" s="23"/>
      <c r="T8" s="23"/>
      <c r="U8" s="23"/>
      <c r="V8" s="23"/>
      <c r="W8" s="23"/>
      <c r="X8" s="24"/>
      <c r="Y8" s="25"/>
    </row>
    <row r="9" spans="1:25" x14ac:dyDescent="0.25">
      <c r="A9" s="4" t="s">
        <v>8</v>
      </c>
      <c r="B9" s="4"/>
      <c r="C9" s="10">
        <v>0</v>
      </c>
      <c r="D9" s="24"/>
      <c r="E9" s="10">
        <v>0</v>
      </c>
      <c r="F9" s="10"/>
      <c r="G9" s="10">
        <v>0</v>
      </c>
      <c r="H9" s="24"/>
      <c r="I9" s="10">
        <f>+I10</f>
        <v>-23346592</v>
      </c>
      <c r="J9" s="10"/>
      <c r="K9" s="10">
        <f t="shared" si="0"/>
        <v>-23346592</v>
      </c>
      <c r="N9" s="44"/>
      <c r="O9" s="44"/>
      <c r="P9" s="24"/>
      <c r="Q9" s="24"/>
      <c r="R9" s="24"/>
      <c r="S9" s="24"/>
      <c r="T9" s="24"/>
      <c r="U9" s="24"/>
      <c r="V9" s="24"/>
      <c r="W9" s="24"/>
      <c r="X9" s="24"/>
      <c r="Y9" s="25"/>
    </row>
    <row r="10" spans="1:25" x14ac:dyDescent="0.25">
      <c r="A10" s="36" t="s">
        <v>15</v>
      </c>
      <c r="B10" s="5"/>
      <c r="C10" s="18">
        <v>0</v>
      </c>
      <c r="D10" s="23"/>
      <c r="E10" s="18">
        <v>0</v>
      </c>
      <c r="F10" s="8"/>
      <c r="G10" s="18">
        <v>0</v>
      </c>
      <c r="H10" s="23"/>
      <c r="I10" s="37">
        <v>-23346592</v>
      </c>
      <c r="J10" s="8"/>
      <c r="K10" s="18">
        <f t="shared" si="0"/>
        <v>-23346592</v>
      </c>
      <c r="N10" s="42"/>
      <c r="O10" s="42"/>
      <c r="P10" s="23"/>
      <c r="Q10" s="23"/>
      <c r="R10" s="23"/>
      <c r="S10" s="23"/>
      <c r="T10" s="23"/>
      <c r="U10" s="23"/>
      <c r="V10" s="23"/>
      <c r="W10" s="23"/>
      <c r="X10" s="23"/>
      <c r="Y10" s="25"/>
    </row>
    <row r="11" spans="1:25" ht="26.25" thickBot="1" x14ac:dyDescent="0.3">
      <c r="A11" s="14" t="s">
        <v>12</v>
      </c>
      <c r="B11" s="1"/>
      <c r="C11" s="11">
        <f>+C3+C6+C8</f>
        <v>27466158</v>
      </c>
      <c r="D11" s="24"/>
      <c r="E11" s="11">
        <f>+E3+E6+E8</f>
        <v>52248169</v>
      </c>
      <c r="F11" s="11"/>
      <c r="G11" s="11">
        <f>+G3+G6+G8</f>
        <v>2019262</v>
      </c>
      <c r="H11" s="24"/>
      <c r="I11" s="11">
        <f>+I3+I6+I8+I9</f>
        <v>29059422</v>
      </c>
      <c r="J11" s="11"/>
      <c r="K11" s="11">
        <f>+K3+K6+K8+K9</f>
        <v>110793011</v>
      </c>
      <c r="N11" s="39"/>
      <c r="O11" s="19"/>
      <c r="P11" s="24"/>
      <c r="Q11" s="24"/>
      <c r="R11" s="24"/>
      <c r="S11" s="24"/>
      <c r="T11" s="24"/>
      <c r="U11" s="24"/>
      <c r="V11" s="24"/>
      <c r="W11" s="24"/>
      <c r="X11" s="24"/>
      <c r="Y11" s="25"/>
    </row>
    <row r="12" spans="1:25" ht="16.5" thickTop="1" thickBot="1" x14ac:dyDescent="0.3">
      <c r="A12" s="7"/>
      <c r="E12" s="12"/>
      <c r="N12" s="45"/>
      <c r="O12" s="25"/>
      <c r="P12" s="25"/>
      <c r="Q12" s="25"/>
      <c r="R12" s="46"/>
      <c r="S12" s="25"/>
      <c r="T12" s="25"/>
      <c r="U12" s="25"/>
      <c r="V12" s="25"/>
      <c r="W12" s="25"/>
      <c r="X12" s="25"/>
      <c r="Y12" s="25"/>
    </row>
    <row r="13" spans="1:25" ht="26.25" thickBot="1" x14ac:dyDescent="0.3">
      <c r="A13" s="14" t="s">
        <v>14</v>
      </c>
      <c r="B13" s="1"/>
      <c r="C13" s="54">
        <f>+C11</f>
        <v>27466158</v>
      </c>
      <c r="D13" s="55"/>
      <c r="E13" s="56">
        <f>+E11</f>
        <v>52248169</v>
      </c>
      <c r="F13" s="57"/>
      <c r="G13" s="56">
        <f>+G11</f>
        <v>2019262</v>
      </c>
      <c r="H13" s="58"/>
      <c r="I13" s="56">
        <f>+I11</f>
        <v>29059422</v>
      </c>
      <c r="J13" s="57"/>
      <c r="K13" s="56">
        <f>+K11</f>
        <v>110793011</v>
      </c>
      <c r="N13" s="39"/>
      <c r="O13" s="19"/>
      <c r="P13" s="24"/>
      <c r="Q13" s="26"/>
      <c r="R13" s="41"/>
      <c r="S13" s="21"/>
      <c r="T13" s="41"/>
      <c r="U13" s="21"/>
      <c r="V13" s="41"/>
      <c r="W13" s="21"/>
      <c r="X13" s="41"/>
      <c r="Y13" s="25"/>
    </row>
    <row r="14" spans="1:25" ht="15.75" thickTop="1" x14ac:dyDescent="0.25">
      <c r="A14" s="5" t="s">
        <v>5</v>
      </c>
      <c r="C14" s="29">
        <v>0</v>
      </c>
      <c r="D14" s="48"/>
      <c r="E14" s="29">
        <v>0</v>
      </c>
      <c r="F14" s="30"/>
      <c r="G14" s="29">
        <v>0</v>
      </c>
      <c r="H14" s="48"/>
      <c r="I14" s="29">
        <v>15167601</v>
      </c>
      <c r="J14" s="30"/>
      <c r="K14" s="31">
        <f>SUM(C14:I14)</f>
        <v>15167601</v>
      </c>
      <c r="N14" s="42"/>
      <c r="O14" s="25"/>
      <c r="P14" s="28"/>
      <c r="Q14" s="25"/>
      <c r="R14" s="28"/>
      <c r="S14" s="25"/>
      <c r="T14" s="28"/>
      <c r="U14" s="25"/>
      <c r="V14" s="47"/>
      <c r="W14" s="48"/>
      <c r="X14" s="49"/>
      <c r="Y14" s="25"/>
    </row>
    <row r="15" spans="1:25" ht="25.5" x14ac:dyDescent="0.25">
      <c r="A15" s="5" t="s">
        <v>9</v>
      </c>
      <c r="C15" s="29">
        <v>0</v>
      </c>
      <c r="D15" s="48"/>
      <c r="E15" s="29">
        <v>0</v>
      </c>
      <c r="F15" s="30"/>
      <c r="G15" s="29">
        <f>-393233</f>
        <v>-393233</v>
      </c>
      <c r="H15" s="48"/>
      <c r="I15" s="32">
        <v>0</v>
      </c>
      <c r="J15" s="30"/>
      <c r="K15" s="31">
        <f>SUM(C15:I15)</f>
        <v>-393233</v>
      </c>
      <c r="N15" s="42"/>
      <c r="O15" s="25"/>
      <c r="P15" s="28"/>
      <c r="Q15" s="25"/>
      <c r="R15" s="28"/>
      <c r="S15" s="25"/>
      <c r="T15" s="47"/>
      <c r="U15" s="25"/>
      <c r="V15" s="50"/>
      <c r="W15" s="48"/>
      <c r="X15" s="49"/>
      <c r="Y15" s="25"/>
    </row>
    <row r="16" spans="1:25" x14ac:dyDescent="0.25">
      <c r="A16" s="6" t="s">
        <v>6</v>
      </c>
      <c r="C16" s="29">
        <v>0</v>
      </c>
      <c r="D16" s="48"/>
      <c r="E16" s="30"/>
      <c r="F16" s="30"/>
      <c r="G16" s="34">
        <f>+G15</f>
        <v>-393233</v>
      </c>
      <c r="H16" s="59"/>
      <c r="I16" s="33">
        <f>+I14+I15</f>
        <v>15167601</v>
      </c>
      <c r="J16" s="30"/>
      <c r="K16" s="31">
        <f>SUM(C16:I16)</f>
        <v>14774368</v>
      </c>
      <c r="N16" s="43"/>
      <c r="O16" s="25"/>
      <c r="P16" s="28"/>
      <c r="Q16" s="25"/>
      <c r="R16" s="25"/>
      <c r="S16" s="25"/>
      <c r="T16" s="51"/>
      <c r="U16" s="27"/>
      <c r="V16" s="52"/>
      <c r="W16" s="48"/>
      <c r="X16" s="49"/>
      <c r="Y16" s="25"/>
    </row>
    <row r="17" spans="1:25" ht="6" customHeight="1" x14ac:dyDescent="0.25">
      <c r="A17" s="4"/>
      <c r="C17" s="29">
        <v>0</v>
      </c>
      <c r="D17" s="48"/>
      <c r="E17" s="30"/>
      <c r="F17" s="30"/>
      <c r="G17" s="30"/>
      <c r="H17" s="48"/>
      <c r="I17" s="30"/>
      <c r="J17" s="30"/>
      <c r="K17" s="31">
        <f t="shared" ref="K17:K20" si="1">SUM(C17:I17)</f>
        <v>0</v>
      </c>
      <c r="N17" s="44"/>
      <c r="O17" s="25"/>
      <c r="P17" s="28"/>
      <c r="Q17" s="25"/>
      <c r="R17" s="25"/>
      <c r="S17" s="25"/>
      <c r="T17" s="25"/>
      <c r="U17" s="25"/>
      <c r="V17" s="48"/>
      <c r="W17" s="48"/>
      <c r="X17" s="49"/>
      <c r="Y17" s="25"/>
    </row>
    <row r="18" spans="1:25" x14ac:dyDescent="0.25">
      <c r="A18" s="5" t="s">
        <v>7</v>
      </c>
      <c r="C18" s="29">
        <v>0</v>
      </c>
      <c r="D18" s="48"/>
      <c r="E18" s="29"/>
      <c r="F18" s="29"/>
      <c r="G18" s="29"/>
      <c r="H18" s="47"/>
      <c r="I18" s="29"/>
      <c r="J18" s="30"/>
      <c r="K18" s="31">
        <f t="shared" si="1"/>
        <v>0</v>
      </c>
      <c r="N18" s="42"/>
      <c r="O18" s="25"/>
      <c r="P18" s="28"/>
      <c r="Q18" s="25"/>
      <c r="R18" s="28"/>
      <c r="S18" s="28"/>
      <c r="T18" s="28"/>
      <c r="U18" s="28"/>
      <c r="V18" s="47"/>
      <c r="W18" s="48"/>
      <c r="X18" s="49"/>
      <c r="Y18" s="25"/>
    </row>
    <row r="19" spans="1:25" x14ac:dyDescent="0.25">
      <c r="A19" s="4" t="s">
        <v>8</v>
      </c>
      <c r="C19" s="29">
        <v>0</v>
      </c>
      <c r="D19" s="48"/>
      <c r="E19" s="30"/>
      <c r="F19" s="30"/>
      <c r="G19" s="30"/>
      <c r="H19" s="48"/>
      <c r="I19" s="34">
        <f>+I20</f>
        <v>-29059422</v>
      </c>
      <c r="J19" s="30"/>
      <c r="K19" s="31">
        <f t="shared" si="1"/>
        <v>-29059422</v>
      </c>
      <c r="N19" s="44"/>
      <c r="O19" s="25"/>
      <c r="P19" s="28"/>
      <c r="Q19" s="25"/>
      <c r="R19" s="25"/>
      <c r="S19" s="25"/>
      <c r="T19" s="25"/>
      <c r="U19" s="25"/>
      <c r="V19" s="53"/>
      <c r="W19" s="48"/>
      <c r="X19" s="49"/>
      <c r="Y19" s="25"/>
    </row>
    <row r="20" spans="1:25" x14ac:dyDescent="0.25">
      <c r="A20" s="36" t="s">
        <v>10</v>
      </c>
      <c r="C20" s="29">
        <v>0</v>
      </c>
      <c r="D20" s="48"/>
      <c r="E20" s="30"/>
      <c r="F20" s="30"/>
      <c r="G20" s="30"/>
      <c r="H20" s="48"/>
      <c r="I20" s="29">
        <v>-29059422</v>
      </c>
      <c r="J20" s="30"/>
      <c r="K20" s="31">
        <f t="shared" si="1"/>
        <v>-29059422</v>
      </c>
      <c r="N20" s="36"/>
      <c r="O20" s="25"/>
      <c r="P20" s="28"/>
      <c r="Q20" s="25"/>
      <c r="R20" s="25"/>
      <c r="S20" s="25"/>
      <c r="T20" s="25"/>
      <c r="U20" s="25"/>
      <c r="V20" s="47"/>
      <c r="W20" s="48"/>
      <c r="X20" s="49"/>
      <c r="Y20" s="25"/>
    </row>
    <row r="21" spans="1:25" ht="27.75" customHeight="1" thickBot="1" x14ac:dyDescent="0.3">
      <c r="A21" s="14" t="s">
        <v>13</v>
      </c>
      <c r="B21" s="1"/>
      <c r="C21" s="35">
        <f>+C13+C16+C18</f>
        <v>27466158</v>
      </c>
      <c r="D21" s="49"/>
      <c r="E21" s="35">
        <f>+E13+E16+E18</f>
        <v>52248169</v>
      </c>
      <c r="F21" s="35"/>
      <c r="G21" s="35">
        <f>+G13+G16+G18</f>
        <v>1626029</v>
      </c>
      <c r="H21" s="49"/>
      <c r="I21" s="35">
        <f>+I13+I16+I18+I19</f>
        <v>15167601</v>
      </c>
      <c r="J21" s="35"/>
      <c r="K21" s="35">
        <f>+K13+K16+K18+K19</f>
        <v>96507957</v>
      </c>
      <c r="N21" s="39"/>
      <c r="O21" s="19"/>
      <c r="P21" s="24"/>
      <c r="Q21" s="24"/>
      <c r="R21" s="24"/>
      <c r="S21" s="24"/>
      <c r="T21" s="24"/>
      <c r="U21" s="24"/>
      <c r="V21" s="49"/>
      <c r="W21" s="49"/>
      <c r="X21" s="49"/>
      <c r="Y21" s="25"/>
    </row>
    <row r="22" spans="1:25" ht="15.75" thickTop="1" x14ac:dyDescent="0.25">
      <c r="E22" s="30"/>
      <c r="F22" s="30"/>
      <c r="G22" s="30"/>
      <c r="N22" s="25"/>
      <c r="O22" s="28"/>
      <c r="P22" s="28"/>
      <c r="Q22" s="28"/>
      <c r="R22" s="25"/>
      <c r="S22" s="25"/>
      <c r="T22" s="25"/>
      <c r="U22" s="25"/>
      <c r="V22" s="25"/>
      <c r="W22" s="25"/>
      <c r="X22" s="25"/>
      <c r="Y22" s="25"/>
    </row>
    <row r="24" spans="1:25" x14ac:dyDescent="0.25">
      <c r="G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30.06.2026.</vt:lpstr>
    </vt:vector>
  </TitlesOfParts>
  <Company>RBJ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STANOJEVIC</dc:creator>
  <cp:lastModifiedBy>Aleksandra RADIC</cp:lastModifiedBy>
  <dcterms:created xsi:type="dcterms:W3CDTF">2024-01-14T20:44:24Z</dcterms:created>
  <dcterms:modified xsi:type="dcterms:W3CDTF">2026-07-14T08:24:48Z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ef8ae9-8c1e-4a4d-9bfb-b8c852cc2d49_Enabled">
    <vt:lpwstr>true</vt:lpwstr>
  </property>
  <property fmtid="{D5CDD505-2E9C-101B-9397-08002B2CF9AE}" pid="3" name="MSIP_Label_3eef8ae9-8c1e-4a4d-9bfb-b8c852cc2d49_SetDate">
    <vt:lpwstr>2024-01-14T20:45:58Z</vt:lpwstr>
  </property>
  <property fmtid="{D5CDD505-2E9C-101B-9397-08002B2CF9AE}" pid="4" name="MSIP_Label_3eef8ae9-8c1e-4a4d-9bfb-b8c852cc2d49_Method">
    <vt:lpwstr>Privileged</vt:lpwstr>
  </property>
  <property fmtid="{D5CDD505-2E9C-101B-9397-08002B2CF9AE}" pid="5" name="MSIP_Label_3eef8ae9-8c1e-4a4d-9bfb-b8c852cc2d49_Name">
    <vt:lpwstr>Public (visual mark)</vt:lpwstr>
  </property>
  <property fmtid="{D5CDD505-2E9C-101B-9397-08002B2CF9AE}" pid="6" name="MSIP_Label_3eef8ae9-8c1e-4a4d-9bfb-b8c852cc2d49_SiteId">
    <vt:lpwstr>9b511fda-f0b1-43a5-b06e-1e720f64520a</vt:lpwstr>
  </property>
  <property fmtid="{D5CDD505-2E9C-101B-9397-08002B2CF9AE}" pid="7" name="MSIP_Label_3eef8ae9-8c1e-4a4d-9bfb-b8c852cc2d49_ActionId">
    <vt:lpwstr>d817bc1b-d7e0-4c45-bcd5-40ba216c4fba</vt:lpwstr>
  </property>
  <property fmtid="{D5CDD505-2E9C-101B-9397-08002B2CF9AE}" pid="8" name="MSIP_Label_3eef8ae9-8c1e-4a4d-9bfb-b8c852cc2d49_ContentBits">
    <vt:lpwstr>2</vt:lpwstr>
  </property>
</Properties>
</file>